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hilippe/Documents - Mac Pro de Philippe/C I • FBF/Appel d'offres SITE VEM /commentaires POUR DEF/corrections/"/>
    </mc:Choice>
  </mc:AlternateContent>
  <xr:revisionPtr revIDLastSave="0" documentId="8_{FE50DD45-53C6-ED42-B487-F1BE0CC4B6EB}" xr6:coauthVersionLast="45" xr6:coauthVersionMax="45" xr10:uidLastSave="{00000000-0000-0000-0000-000000000000}"/>
  <bookViews>
    <workbookView xWindow="540" yWindow="720" windowWidth="45540" windowHeight="27680" xr2:uid="{00000000-000D-0000-FFFF-FFFF00000000}"/>
  </bookViews>
  <sheets>
    <sheet name="Données 2017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8" i="3" l="1"/>
  <c r="D188" i="3" s="1"/>
  <c r="C187" i="3"/>
  <c r="D187" i="3" s="1"/>
  <c r="C186" i="3"/>
  <c r="D186" i="3" s="1"/>
  <c r="C185" i="3"/>
  <c r="D185" i="3" s="1"/>
  <c r="C184" i="3"/>
  <c r="D184" i="3" s="1"/>
  <c r="C183" i="3"/>
  <c r="D183" i="3" s="1"/>
  <c r="C182" i="3"/>
  <c r="D182" i="3" s="1"/>
  <c r="C181" i="3"/>
  <c r="D181" i="3" s="1"/>
  <c r="C154" i="3" l="1"/>
  <c r="D154" i="3" s="1"/>
  <c r="C153" i="3"/>
  <c r="D153" i="3" s="1"/>
  <c r="C152" i="3"/>
  <c r="D152" i="3" s="1"/>
  <c r="C151" i="3"/>
  <c r="D151" i="3" s="1"/>
  <c r="C150" i="3"/>
  <c r="D150" i="3" s="1"/>
  <c r="C149" i="3"/>
  <c r="D149" i="3" s="1"/>
  <c r="C148" i="3"/>
  <c r="D148" i="3" s="1"/>
  <c r="C123" i="3"/>
  <c r="D123" i="3" s="1"/>
  <c r="C122" i="3"/>
  <c r="D122" i="3" s="1"/>
  <c r="C121" i="3"/>
  <c r="D121" i="3" s="1"/>
  <c r="C120" i="3"/>
  <c r="D120" i="3" s="1"/>
  <c r="C119" i="3"/>
  <c r="D119" i="3" s="1"/>
  <c r="C118" i="3"/>
  <c r="D118" i="3" s="1"/>
  <c r="C117" i="3"/>
  <c r="D117" i="3" s="1"/>
  <c r="C87" i="3"/>
  <c r="D87" i="3" s="1"/>
  <c r="C86" i="3"/>
  <c r="D86" i="3" s="1"/>
  <c r="C85" i="3"/>
  <c r="D85" i="3" s="1"/>
  <c r="C84" i="3"/>
  <c r="D84" i="3" s="1"/>
  <c r="C83" i="3"/>
  <c r="D83" i="3" s="1"/>
  <c r="C82" i="3"/>
  <c r="D82" i="3" s="1"/>
  <c r="C81" i="3"/>
  <c r="D81" i="3" s="1"/>
  <c r="C55" i="3"/>
  <c r="D55" i="3" s="1"/>
  <c r="C59" i="3"/>
  <c r="C58" i="3"/>
  <c r="C56" i="3"/>
  <c r="D56" i="3" s="1"/>
  <c r="C57" i="3"/>
  <c r="D57" i="3" s="1"/>
  <c r="C27" i="3"/>
  <c r="D27" i="3" s="1"/>
  <c r="C26" i="3"/>
  <c r="D26" i="3" s="1"/>
  <c r="C25" i="3"/>
  <c r="C24" i="3"/>
  <c r="C23" i="3"/>
  <c r="D59" i="3" l="1"/>
  <c r="D58" i="3"/>
  <c r="D25" i="3"/>
  <c r="D23" i="3"/>
  <c r="D24" i="3"/>
</calcChain>
</file>

<file path=xl/sharedStrings.xml><?xml version="1.0" encoding="utf-8"?>
<sst xmlns="http://schemas.openxmlformats.org/spreadsheetml/2006/main" count="256" uniqueCount="27">
  <si>
    <t>Forêt</t>
  </si>
  <si>
    <t>Transformation</t>
  </si>
  <si>
    <t>Importation</t>
  </si>
  <si>
    <t>Consommation finale française</t>
  </si>
  <si>
    <t>Exportation</t>
  </si>
  <si>
    <t>Production intermédiaire</t>
  </si>
  <si>
    <t>Production finale</t>
  </si>
  <si>
    <t>Bois recyclés</t>
  </si>
  <si>
    <t>ekbr*</t>
  </si>
  <si>
    <t>Données 2017</t>
  </si>
  <si>
    <t>Filière d'usage bois d'œuvre</t>
  </si>
  <si>
    <t>Origine</t>
  </si>
  <si>
    <t>Destination</t>
  </si>
  <si>
    <t>Consommation finale</t>
  </si>
  <si>
    <t xml:space="preserve">Mise en œuvre </t>
  </si>
  <si>
    <t>Filière d'usage bois d'industrie</t>
  </si>
  <si>
    <t>Produits connexes du sciage</t>
  </si>
  <si>
    <t>Filière d'usage bois énergie</t>
  </si>
  <si>
    <t>*ekbr : équivalent milliers de m3 de bois ronds sur écorce</t>
  </si>
  <si>
    <t>Quantité employée (QE)</t>
  </si>
  <si>
    <t>% de QE</t>
  </si>
  <si>
    <t>Etape</t>
  </si>
  <si>
    <t>*ekbt : équivalent milliers de tonnes de bois</t>
  </si>
  <si>
    <t>ektb*</t>
  </si>
  <si>
    <t>Filière d'usage bois d'œuvre désagrégée</t>
  </si>
  <si>
    <t>Filière d'usage bois d'industrie  désagrégée</t>
  </si>
  <si>
    <t>Filière d'usage bois énergie désagrégée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</si>
</sst>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  <font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2B0C05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1"/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2" fillId="0" borderId="1" xfId="1" applyBorder="1"/>
    <xf numFmtId="3" fontId="2" fillId="0" borderId="1" xfId="1" applyNumberFormat="1" applyBorder="1"/>
    <xf numFmtId="0" fontId="4" fillId="0" borderId="1" xfId="2" applyBorder="1"/>
    <xf numFmtId="0" fontId="4" fillId="0" borderId="1" xfId="2" applyBorder="1" applyAlignment="1">
      <alignment horizontal="left" vertical="center"/>
    </xf>
    <xf numFmtId="0" fontId="4" fillId="3" borderId="1" xfId="2" applyFill="1" applyBorder="1"/>
    <xf numFmtId="0" fontId="4" fillId="3" borderId="1" xfId="2" applyFill="1" applyBorder="1" applyAlignment="1">
      <alignment horizontal="left" vertical="center"/>
    </xf>
    <xf numFmtId="3" fontId="3" fillId="0" borderId="0" xfId="1" applyNumberFormat="1" applyFont="1"/>
    <xf numFmtId="0" fontId="2" fillId="3" borderId="1" xfId="1" applyFill="1" applyBorder="1"/>
    <xf numFmtId="0" fontId="2" fillId="0" borderId="0" xfId="1" applyAlignment="1">
      <alignment horizontal="left" vertical="center"/>
    </xf>
    <xf numFmtId="0" fontId="2" fillId="0" borderId="1" xfId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3" fontId="3" fillId="0" borderId="1" xfId="1" applyNumberFormat="1" applyFont="1" applyBorder="1"/>
    <xf numFmtId="3" fontId="3" fillId="0" borderId="1" xfId="1" applyNumberFormat="1" applyFont="1" applyBorder="1" applyAlignment="1">
      <alignment horizontal="center"/>
    </xf>
    <xf numFmtId="9" fontId="0" fillId="0" borderId="1" xfId="3" applyFont="1" applyFill="1" applyBorder="1"/>
    <xf numFmtId="3" fontId="2" fillId="3" borderId="1" xfId="1" applyNumberFormat="1" applyFill="1" applyBorder="1"/>
    <xf numFmtId="0" fontId="2" fillId="0" borderId="1" xfId="1" applyFill="1" applyBorder="1" applyAlignment="1">
      <alignment horizontal="left" vertical="center"/>
    </xf>
    <xf numFmtId="3" fontId="2" fillId="0" borderId="1" xfId="1" applyNumberFormat="1" applyFill="1" applyBorder="1"/>
    <xf numFmtId="0" fontId="4" fillId="0" borderId="0" xfId="2" applyBorder="1"/>
    <xf numFmtId="0" fontId="4" fillId="0" borderId="0" xfId="2" applyBorder="1" applyAlignment="1">
      <alignment horizontal="left" vertical="center"/>
    </xf>
    <xf numFmtId="3" fontId="2" fillId="0" borderId="0" xfId="1" applyNumberFormat="1" applyBorder="1"/>
    <xf numFmtId="9" fontId="4" fillId="0" borderId="1" xfId="3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/>
    </xf>
    <xf numFmtId="9" fontId="4" fillId="0" borderId="1" xfId="3" applyFont="1" applyFill="1" applyBorder="1" applyAlignment="1">
      <alignment horizontal="center" vertical="center"/>
    </xf>
    <xf numFmtId="0" fontId="2" fillId="0" borderId="0" xfId="1" applyBorder="1"/>
    <xf numFmtId="0" fontId="2" fillId="0" borderId="0" xfId="1" applyBorder="1" applyAlignment="1">
      <alignment horizontal="left" vertical="center"/>
    </xf>
    <xf numFmtId="0" fontId="0" fillId="0" borderId="0" xfId="0" applyBorder="1"/>
    <xf numFmtId="0" fontId="5" fillId="0" borderId="0" xfId="1" applyFont="1" applyBorder="1" applyAlignment="1">
      <alignment horizontal="left" vertical="center"/>
    </xf>
    <xf numFmtId="0" fontId="5" fillId="0" borderId="0" xfId="1" applyFont="1" applyBorder="1"/>
    <xf numFmtId="0" fontId="6" fillId="0" borderId="0" xfId="0" applyFont="1" applyBorder="1"/>
    <xf numFmtId="0" fontId="5" fillId="0" borderId="0" xfId="1" applyFont="1"/>
    <xf numFmtId="0" fontId="6" fillId="0" borderId="0" xfId="0" applyFont="1"/>
    <xf numFmtId="0" fontId="2" fillId="0" borderId="6" xfId="1" applyBorder="1"/>
    <xf numFmtId="0" fontId="2" fillId="0" borderId="6" xfId="1" applyBorder="1" applyAlignment="1">
      <alignment horizontal="left" vertical="center"/>
    </xf>
    <xf numFmtId="0" fontId="0" fillId="0" borderId="6" xfId="0" applyBorder="1"/>
    <xf numFmtId="15" fontId="2" fillId="0" borderId="0" xfId="1" applyNumberFormat="1" applyBorder="1"/>
    <xf numFmtId="0" fontId="1" fillId="2" borderId="2" xfId="0" applyFont="1" applyFill="1" applyBorder="1" applyAlignment="1">
      <alignment horizontal="left" indent="1"/>
    </xf>
    <xf numFmtId="0" fontId="1" fillId="2" borderId="3" xfId="0" applyFont="1" applyFill="1" applyBorder="1" applyAlignment="1">
      <alignment horizontal="left" indent="1"/>
    </xf>
    <xf numFmtId="0" fontId="1" fillId="2" borderId="4" xfId="0" applyFont="1" applyFill="1" applyBorder="1" applyAlignment="1">
      <alignment horizontal="left" indent="1"/>
    </xf>
    <xf numFmtId="0" fontId="3" fillId="0" borderId="1" xfId="1" applyFont="1" applyBorder="1" applyAlignment="1">
      <alignment horizontal="left" vertical="center"/>
    </xf>
    <xf numFmtId="0" fontId="1" fillId="2" borderId="5" xfId="0" applyFont="1" applyFill="1" applyBorder="1" applyAlignment="1">
      <alignment horizontal="left" indent="1"/>
    </xf>
    <xf numFmtId="0" fontId="1" fillId="2" borderId="6" xfId="0" applyFont="1" applyFill="1" applyBorder="1" applyAlignment="1">
      <alignment horizontal="left" indent="1"/>
    </xf>
    <xf numFmtId="0" fontId="1" fillId="2" borderId="7" xfId="0" applyFont="1" applyFill="1" applyBorder="1" applyAlignment="1">
      <alignment horizontal="left" indent="1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Pourcentage 2" xfId="3" xr:uid="{00000000-0005-0000-0000-000003000000}"/>
  </cellStyles>
  <dxfs count="0"/>
  <tableStyles count="0" defaultTableStyle="TableStyleMedium2" defaultPivotStyle="PivotStyleLight16"/>
  <colors>
    <mruColors>
      <color rgb="FF2B0C05"/>
      <color rgb="FFAA6E4F"/>
      <color rgb="FFFBE6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594281</xdr:colOff>
      <xdr:row>130</xdr:row>
      <xdr:rowOff>47878</xdr:rowOff>
    </xdr:from>
    <xdr:to>
      <xdr:col>12</xdr:col>
      <xdr:colOff>517797</xdr:colOff>
      <xdr:row>149</xdr:row>
      <xdr:rowOff>12952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F3C24C-8665-0A40-AF74-F97BDECB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3614" y="26463878"/>
          <a:ext cx="6662983" cy="38258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1082261</xdr:colOff>
      <xdr:row>1</xdr:row>
      <xdr:rowOff>33129</xdr:rowOff>
    </xdr:from>
    <xdr:to>
      <xdr:col>2</xdr:col>
      <xdr:colOff>1711740</xdr:colOff>
      <xdr:row>7</xdr:row>
      <xdr:rowOff>30873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442A6F-8242-BA48-937F-02EA3A67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565" y="231912"/>
          <a:ext cx="2407479" cy="1190439"/>
        </a:xfrm>
        <a:prstGeom prst="rect">
          <a:avLst/>
        </a:prstGeom>
      </xdr:spPr>
    </xdr:pic>
    <xdr:clientData/>
  </xdr:twoCellAnchor>
  <xdr:twoCellAnchor editAs="oneCell">
    <xdr:from>
      <xdr:col>4</xdr:col>
      <xdr:colOff>541867</xdr:colOff>
      <xdr:row>9</xdr:row>
      <xdr:rowOff>84666</xdr:rowOff>
    </xdr:from>
    <xdr:to>
      <xdr:col>12</xdr:col>
      <xdr:colOff>688515</xdr:colOff>
      <xdr:row>29</xdr:row>
      <xdr:rowOff>135466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14C4F4-B595-E346-818B-BDC773EC5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1200" y="1913466"/>
          <a:ext cx="6886115" cy="4114800"/>
        </a:xfrm>
        <a:prstGeom prst="rect">
          <a:avLst/>
        </a:prstGeom>
      </xdr:spPr>
    </xdr:pic>
    <xdr:clientData/>
  </xdr:twoCellAnchor>
  <xdr:twoCellAnchor editAs="oneCell">
    <xdr:from>
      <xdr:col>4</xdr:col>
      <xdr:colOff>423333</xdr:colOff>
      <xdr:row>32</xdr:row>
      <xdr:rowOff>152400</xdr:rowOff>
    </xdr:from>
    <xdr:to>
      <xdr:col>12</xdr:col>
      <xdr:colOff>752249</xdr:colOff>
      <xdr:row>56</xdr:row>
      <xdr:rowOff>101599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5FAA265-4612-6341-B8BB-D3D9A104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72666" y="6654800"/>
          <a:ext cx="7068383" cy="4825999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508001</xdr:colOff>
      <xdr:row>65</xdr:row>
      <xdr:rowOff>84667</xdr:rowOff>
    </xdr:from>
    <xdr:to>
      <xdr:col>12</xdr:col>
      <xdr:colOff>579237</xdr:colOff>
      <xdr:row>84</xdr:row>
      <xdr:rowOff>174075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BCFDBEE-5C98-3441-B4E1-43655DA0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7334" y="13292667"/>
          <a:ext cx="6810703" cy="3950208"/>
        </a:xfrm>
        <a:prstGeom prst="rect">
          <a:avLst/>
        </a:prstGeom>
      </xdr:spPr>
    </xdr:pic>
    <xdr:clientData/>
  </xdr:twoCellAnchor>
  <xdr:twoCellAnchor editAs="oneCell">
    <xdr:from>
      <xdr:col>4</xdr:col>
      <xdr:colOff>524934</xdr:colOff>
      <xdr:row>158</xdr:row>
      <xdr:rowOff>50800</xdr:rowOff>
    </xdr:from>
    <xdr:to>
      <xdr:col>12</xdr:col>
      <xdr:colOff>524071</xdr:colOff>
      <xdr:row>180</xdr:row>
      <xdr:rowOff>152400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A462E12-97E6-9B4C-90FD-3A91CC36D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74267" y="32156400"/>
          <a:ext cx="6738604" cy="45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457202</xdr:colOff>
      <xdr:row>91</xdr:row>
      <xdr:rowOff>67734</xdr:rowOff>
    </xdr:from>
    <xdr:to>
      <xdr:col>12</xdr:col>
      <xdr:colOff>625568</xdr:colOff>
      <xdr:row>114</xdr:row>
      <xdr:rowOff>85006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7FA98ED-9500-8E44-BB6F-2A7C1C58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06535" y="18558934"/>
          <a:ext cx="6907833" cy="4690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94"/>
  <sheetViews>
    <sheetView showGridLines="0" tabSelected="1" topLeftCell="A56" zoomScale="75" zoomScaleNormal="136" workbookViewId="0">
      <selection activeCell="R95" sqref="R95"/>
    </sheetView>
  </sheetViews>
  <sheetFormatPr baseColWidth="10" defaultColWidth="11" defaultRowHeight="16" x14ac:dyDescent="0.2"/>
  <cols>
    <col min="1" max="1" width="11" style="1"/>
    <col min="2" max="2" width="23.33203125" style="12" customWidth="1"/>
    <col min="3" max="3" width="23.33203125" style="1" customWidth="1"/>
    <col min="4" max="4" width="11" style="1"/>
    <col min="5" max="6" width="10.83203125"/>
    <col min="7" max="17" width="11" style="1"/>
    <col min="18" max="18" width="30.1640625" style="1" bestFit="1" customWidth="1"/>
    <col min="19" max="19" width="23.33203125" style="1" bestFit="1" customWidth="1"/>
    <col min="20" max="20" width="8.6640625" style="1" bestFit="1" customWidth="1"/>
    <col min="21" max="21" width="10.83203125" customWidth="1"/>
    <col min="22" max="16384" width="11" style="1"/>
  </cols>
  <sheetData>
    <row r="1" spans="1:21" x14ac:dyDescent="0.2">
      <c r="A1" s="30"/>
      <c r="B1" s="31"/>
      <c r="C1" s="30"/>
      <c r="D1" s="30"/>
      <c r="E1" s="32"/>
      <c r="F1" s="32"/>
      <c r="G1" s="30"/>
      <c r="H1" s="30"/>
      <c r="I1" s="30"/>
      <c r="J1" s="30"/>
      <c r="K1" s="30"/>
      <c r="L1" s="30"/>
      <c r="M1" s="30"/>
      <c r="N1" s="30"/>
    </row>
    <row r="2" spans="1:21" x14ac:dyDescent="0.2">
      <c r="A2" s="30"/>
      <c r="B2" s="31"/>
      <c r="C2" s="30"/>
      <c r="D2" s="30"/>
      <c r="E2" s="32"/>
      <c r="F2" s="32"/>
      <c r="G2" s="30"/>
      <c r="H2" s="30"/>
      <c r="I2" s="30"/>
      <c r="J2" s="30"/>
      <c r="K2" s="30"/>
      <c r="L2" s="30"/>
      <c r="M2" s="30"/>
      <c r="N2" s="30"/>
    </row>
    <row r="3" spans="1:21" x14ac:dyDescent="0.2">
      <c r="A3" s="30"/>
      <c r="B3" s="31"/>
      <c r="C3" s="30"/>
      <c r="D3" s="30"/>
      <c r="E3" s="32"/>
      <c r="F3" s="32"/>
      <c r="G3" s="30"/>
      <c r="H3" s="30"/>
      <c r="I3" s="30"/>
      <c r="J3" s="30"/>
      <c r="K3" s="30"/>
      <c r="L3" s="30"/>
      <c r="M3" s="30"/>
      <c r="N3" s="30"/>
    </row>
    <row r="4" spans="1:21" x14ac:dyDescent="0.2">
      <c r="A4" s="30"/>
      <c r="B4" s="31"/>
      <c r="C4" s="30"/>
      <c r="D4" s="30"/>
      <c r="E4" s="32"/>
      <c r="F4" s="32"/>
      <c r="G4" s="30"/>
      <c r="H4" s="30"/>
      <c r="I4" s="30"/>
      <c r="J4" s="30"/>
      <c r="K4" s="30"/>
      <c r="L4" s="30"/>
      <c r="M4" s="30"/>
      <c r="N4" s="30"/>
    </row>
    <row r="5" spans="1:21" s="36" customFormat="1" x14ac:dyDescent="0.2">
      <c r="A5" s="34"/>
      <c r="B5" s="33"/>
      <c r="C5" s="34"/>
      <c r="D5" s="34"/>
      <c r="E5" s="35"/>
      <c r="F5" s="35"/>
      <c r="G5" s="34"/>
      <c r="H5" s="34"/>
      <c r="I5" s="34"/>
      <c r="J5" s="34"/>
      <c r="K5" s="34"/>
      <c r="L5" s="34"/>
      <c r="M5" s="34"/>
      <c r="N5" s="34"/>
      <c r="U5" s="37"/>
    </row>
    <row r="6" spans="1:21" s="36" customFormat="1" x14ac:dyDescent="0.2">
      <c r="A6" s="34"/>
      <c r="B6" s="33"/>
      <c r="C6" s="34"/>
      <c r="D6" s="34"/>
      <c r="E6" s="35"/>
      <c r="F6" s="35"/>
      <c r="G6" s="34"/>
      <c r="H6" s="34"/>
      <c r="I6" s="34"/>
      <c r="J6" s="34"/>
      <c r="K6" s="34"/>
      <c r="L6" s="34"/>
      <c r="M6" s="34"/>
      <c r="N6" s="34"/>
      <c r="U6" s="37"/>
    </row>
    <row r="7" spans="1:21" x14ac:dyDescent="0.2">
      <c r="A7" s="30"/>
      <c r="B7" s="31"/>
      <c r="C7" s="30"/>
      <c r="D7" s="41">
        <v>43844</v>
      </c>
      <c r="E7" s="32"/>
      <c r="F7" s="32"/>
      <c r="G7" s="30"/>
      <c r="H7" s="30"/>
      <c r="I7" s="30"/>
      <c r="J7" s="30"/>
      <c r="K7" s="30"/>
      <c r="L7" s="30"/>
      <c r="M7" s="30"/>
      <c r="N7" s="30"/>
    </row>
    <row r="8" spans="1:21" x14ac:dyDescent="0.2">
      <c r="A8" s="30"/>
      <c r="B8" s="31"/>
      <c r="C8" s="30"/>
      <c r="D8" s="30"/>
      <c r="E8" s="32"/>
      <c r="F8" s="32"/>
      <c r="G8" s="30"/>
      <c r="H8" s="30"/>
      <c r="I8" s="30"/>
      <c r="J8" s="30"/>
      <c r="K8" s="30"/>
      <c r="L8" s="30"/>
      <c r="M8" s="30"/>
      <c r="N8" s="30"/>
    </row>
    <row r="9" spans="1:21" ht="16" customHeight="1" x14ac:dyDescent="0.2">
      <c r="B9" s="46" t="s">
        <v>10</v>
      </c>
      <c r="C9" s="47"/>
      <c r="D9" s="48"/>
      <c r="G9"/>
    </row>
    <row r="10" spans="1:21" x14ac:dyDescent="0.2">
      <c r="B10" s="15" t="s">
        <v>9</v>
      </c>
      <c r="G10"/>
    </row>
    <row r="11" spans="1:21" x14ac:dyDescent="0.2">
      <c r="B11" s="3" t="s">
        <v>11</v>
      </c>
      <c r="C11" s="3" t="s">
        <v>12</v>
      </c>
      <c r="D11" s="2" t="s">
        <v>8</v>
      </c>
      <c r="G11"/>
      <c r="N11" s="30"/>
    </row>
    <row r="12" spans="1:21" x14ac:dyDescent="0.2">
      <c r="B12" s="13" t="s">
        <v>0</v>
      </c>
      <c r="C12" s="4" t="s">
        <v>1</v>
      </c>
      <c r="D12" s="5">
        <v>17600</v>
      </c>
      <c r="G12"/>
      <c r="N12" s="30"/>
    </row>
    <row r="13" spans="1:21" x14ac:dyDescent="0.2">
      <c r="B13" s="13" t="s">
        <v>0</v>
      </c>
      <c r="C13" s="4" t="s">
        <v>4</v>
      </c>
      <c r="D13" s="5">
        <v>1822</v>
      </c>
      <c r="N13" s="30"/>
    </row>
    <row r="14" spans="1:21" x14ac:dyDescent="0.2">
      <c r="B14" s="13" t="s">
        <v>0</v>
      </c>
      <c r="C14" s="4" t="s">
        <v>13</v>
      </c>
      <c r="D14" s="5">
        <v>9</v>
      </c>
      <c r="N14" s="30"/>
    </row>
    <row r="15" spans="1:21" x14ac:dyDescent="0.2">
      <c r="B15" s="13" t="s">
        <v>1</v>
      </c>
      <c r="C15" s="4" t="s">
        <v>4</v>
      </c>
      <c r="D15" s="5">
        <v>3636</v>
      </c>
      <c r="N15" s="30"/>
    </row>
    <row r="16" spans="1:21" x14ac:dyDescent="0.2">
      <c r="B16" s="13" t="s">
        <v>1</v>
      </c>
      <c r="C16" s="4" t="s">
        <v>13</v>
      </c>
      <c r="D16" s="5">
        <v>20278</v>
      </c>
      <c r="G16"/>
      <c r="N16" s="30"/>
    </row>
    <row r="17" spans="2:14" x14ac:dyDescent="0.2">
      <c r="B17" s="13" t="s">
        <v>2</v>
      </c>
      <c r="C17" s="4" t="s">
        <v>1</v>
      </c>
      <c r="D17" s="5">
        <v>6314</v>
      </c>
      <c r="G17"/>
      <c r="N17" s="30"/>
    </row>
    <row r="18" spans="2:14" x14ac:dyDescent="0.2">
      <c r="B18" s="13" t="s">
        <v>2</v>
      </c>
      <c r="C18" s="4" t="s">
        <v>13</v>
      </c>
      <c r="D18" s="5">
        <v>4356</v>
      </c>
      <c r="G18"/>
    </row>
    <row r="19" spans="2:14" x14ac:dyDescent="0.2">
      <c r="G19"/>
    </row>
    <row r="20" spans="2:14" x14ac:dyDescent="0.2">
      <c r="B20" s="45" t="s">
        <v>19</v>
      </c>
      <c r="C20" s="45"/>
      <c r="D20" s="16">
        <v>30100.60654676977</v>
      </c>
      <c r="G20"/>
    </row>
    <row r="21" spans="2:14" x14ac:dyDescent="0.2">
      <c r="G21"/>
    </row>
    <row r="22" spans="2:14" x14ac:dyDescent="0.2">
      <c r="B22" s="3" t="s">
        <v>21</v>
      </c>
      <c r="C22" s="2" t="s">
        <v>8</v>
      </c>
      <c r="D22" s="17" t="s">
        <v>20</v>
      </c>
      <c r="G22"/>
    </row>
    <row r="23" spans="2:14" x14ac:dyDescent="0.2">
      <c r="B23" s="20" t="s">
        <v>0</v>
      </c>
      <c r="C23" s="21">
        <f>SUM(D12:D14)</f>
        <v>19431</v>
      </c>
      <c r="D23" s="18">
        <f>C23/$D$20</f>
        <v>0.64553516454256388</v>
      </c>
      <c r="G23"/>
    </row>
    <row r="24" spans="2:14" x14ac:dyDescent="0.2">
      <c r="B24" s="20" t="s">
        <v>2</v>
      </c>
      <c r="C24" s="21">
        <f>D17+D18</f>
        <v>10670</v>
      </c>
      <c r="D24" s="18">
        <f>C24/$D$20</f>
        <v>0.35447790672992419</v>
      </c>
      <c r="G24"/>
    </row>
    <row r="25" spans="2:14" x14ac:dyDescent="0.2">
      <c r="B25" s="20" t="s">
        <v>4</v>
      </c>
      <c r="C25" s="21">
        <f>D13+D15</f>
        <v>5458</v>
      </c>
      <c r="D25" s="18">
        <f>C25/$D$20</f>
        <v>0.1813252497593183</v>
      </c>
      <c r="G25"/>
    </row>
    <row r="26" spans="2:14" x14ac:dyDescent="0.2">
      <c r="B26" s="20" t="s">
        <v>3</v>
      </c>
      <c r="C26" s="21">
        <f>D14+D16+D18</f>
        <v>24643</v>
      </c>
      <c r="D26" s="18">
        <f>C26/$D$20</f>
        <v>0.81868782151316977</v>
      </c>
      <c r="G26"/>
    </row>
    <row r="27" spans="2:14" x14ac:dyDescent="0.2">
      <c r="B27" s="20" t="s">
        <v>1</v>
      </c>
      <c r="C27" s="21">
        <f>D17+D12</f>
        <v>23914</v>
      </c>
      <c r="D27" s="18">
        <f>C27/$D$20</f>
        <v>0.79446904044418065</v>
      </c>
      <c r="G27"/>
    </row>
    <row r="28" spans="2:14" x14ac:dyDescent="0.2">
      <c r="B28" s="15" t="s">
        <v>18</v>
      </c>
      <c r="G28"/>
    </row>
    <row r="32" spans="2:14" x14ac:dyDescent="0.2">
      <c r="B32" s="42" t="s">
        <v>24</v>
      </c>
      <c r="C32" s="43"/>
      <c r="D32" s="44"/>
    </row>
    <row r="33" spans="2:18" x14ac:dyDescent="0.2">
      <c r="B33" s="15" t="s">
        <v>9</v>
      </c>
    </row>
    <row r="34" spans="2:18" x14ac:dyDescent="0.2">
      <c r="B34" s="3" t="s">
        <v>11</v>
      </c>
      <c r="C34" s="3" t="s">
        <v>12</v>
      </c>
      <c r="D34" s="2" t="s">
        <v>8</v>
      </c>
    </row>
    <row r="35" spans="2:18" x14ac:dyDescent="0.2">
      <c r="B35" s="6" t="s">
        <v>0</v>
      </c>
      <c r="C35" s="7" t="s">
        <v>5</v>
      </c>
      <c r="D35" s="5">
        <v>16316</v>
      </c>
    </row>
    <row r="36" spans="2:18" x14ac:dyDescent="0.2">
      <c r="B36" s="6" t="s">
        <v>0</v>
      </c>
      <c r="C36" s="7" t="s">
        <v>6</v>
      </c>
      <c r="D36" s="5">
        <v>1284</v>
      </c>
    </row>
    <row r="37" spans="2:18" x14ac:dyDescent="0.2">
      <c r="B37" s="6" t="s">
        <v>0</v>
      </c>
      <c r="C37" s="7" t="s">
        <v>4</v>
      </c>
      <c r="D37" s="5">
        <v>1822</v>
      </c>
      <c r="R37"/>
    </row>
    <row r="38" spans="2:18" x14ac:dyDescent="0.2">
      <c r="B38" s="6" t="s">
        <v>0</v>
      </c>
      <c r="C38" s="7" t="s">
        <v>3</v>
      </c>
      <c r="D38" s="5">
        <v>9</v>
      </c>
      <c r="R38"/>
    </row>
    <row r="39" spans="2:18" x14ac:dyDescent="0.2">
      <c r="B39" s="8" t="s">
        <v>2</v>
      </c>
      <c r="C39" s="9" t="s">
        <v>5</v>
      </c>
      <c r="D39" s="19">
        <v>2186</v>
      </c>
      <c r="R39"/>
    </row>
    <row r="40" spans="2:18" x14ac:dyDescent="0.2">
      <c r="B40" s="8" t="s">
        <v>2</v>
      </c>
      <c r="C40" s="9" t="s">
        <v>6</v>
      </c>
      <c r="D40" s="19">
        <v>1598</v>
      </c>
      <c r="R40"/>
    </row>
    <row r="41" spans="2:18" x14ac:dyDescent="0.2">
      <c r="B41" s="8" t="s">
        <v>2</v>
      </c>
      <c r="C41" s="9" t="s">
        <v>3</v>
      </c>
      <c r="D41" s="19">
        <v>4356</v>
      </c>
      <c r="R41"/>
    </row>
    <row r="42" spans="2:18" x14ac:dyDescent="0.2">
      <c r="B42" s="8" t="s">
        <v>2</v>
      </c>
      <c r="C42" s="9" t="s">
        <v>14</v>
      </c>
      <c r="D42" s="19">
        <v>2530</v>
      </c>
      <c r="G42"/>
      <c r="R42"/>
    </row>
    <row r="43" spans="2:18" x14ac:dyDescent="0.2">
      <c r="B43" s="6" t="s">
        <v>5</v>
      </c>
      <c r="C43" s="7" t="s">
        <v>4</v>
      </c>
      <c r="D43" s="5">
        <v>2760</v>
      </c>
      <c r="G43"/>
      <c r="R43"/>
    </row>
    <row r="44" spans="2:18" x14ac:dyDescent="0.2">
      <c r="B44" s="6" t="s">
        <v>5</v>
      </c>
      <c r="C44" s="7" t="s">
        <v>6</v>
      </c>
      <c r="D44" s="5">
        <v>6429</v>
      </c>
      <c r="G44"/>
      <c r="R44"/>
    </row>
    <row r="45" spans="2:18" x14ac:dyDescent="0.2">
      <c r="B45" s="6" t="s">
        <v>5</v>
      </c>
      <c r="C45" s="7" t="s">
        <v>14</v>
      </c>
      <c r="D45" s="5">
        <v>6559</v>
      </c>
      <c r="G45"/>
      <c r="R45"/>
    </row>
    <row r="46" spans="2:18" x14ac:dyDescent="0.2">
      <c r="B46" s="6" t="s">
        <v>5</v>
      </c>
      <c r="C46" s="7" t="s">
        <v>3</v>
      </c>
      <c r="D46" s="5">
        <v>2754</v>
      </c>
      <c r="G46"/>
      <c r="R46"/>
    </row>
    <row r="47" spans="2:18" x14ac:dyDescent="0.2">
      <c r="B47" s="8" t="s">
        <v>6</v>
      </c>
      <c r="C47" s="9" t="s">
        <v>14</v>
      </c>
      <c r="D47" s="19">
        <v>1066</v>
      </c>
      <c r="G47"/>
      <c r="R47"/>
    </row>
    <row r="48" spans="2:18" x14ac:dyDescent="0.2">
      <c r="B48" s="8" t="s">
        <v>6</v>
      </c>
      <c r="C48" s="9" t="s">
        <v>3</v>
      </c>
      <c r="D48" s="19">
        <v>7369</v>
      </c>
      <c r="G48"/>
    </row>
    <row r="49" spans="2:21" x14ac:dyDescent="0.2">
      <c r="B49" s="8" t="s">
        <v>6</v>
      </c>
      <c r="C49" s="9" t="s">
        <v>4</v>
      </c>
      <c r="D49" s="19">
        <v>876</v>
      </c>
      <c r="G49"/>
    </row>
    <row r="50" spans="2:21" x14ac:dyDescent="0.2">
      <c r="B50" s="6" t="s">
        <v>14</v>
      </c>
      <c r="C50" s="7" t="s">
        <v>3</v>
      </c>
      <c r="D50" s="5">
        <v>10155</v>
      </c>
      <c r="G50"/>
    </row>
    <row r="51" spans="2:21" x14ac:dyDescent="0.2">
      <c r="G51"/>
    </row>
    <row r="52" spans="2:21" x14ac:dyDescent="0.2">
      <c r="B52" s="45" t="s">
        <v>19</v>
      </c>
      <c r="C52" s="45"/>
      <c r="D52" s="16">
        <v>30100.60654676977</v>
      </c>
      <c r="G52"/>
    </row>
    <row r="53" spans="2:21" x14ac:dyDescent="0.2">
      <c r="G53"/>
    </row>
    <row r="54" spans="2:21" x14ac:dyDescent="0.2">
      <c r="B54" s="3" t="s">
        <v>21</v>
      </c>
      <c r="C54" s="2" t="s">
        <v>8</v>
      </c>
      <c r="D54" s="17" t="s">
        <v>20</v>
      </c>
      <c r="G54"/>
    </row>
    <row r="55" spans="2:21" x14ac:dyDescent="0.2">
      <c r="B55" s="4" t="s">
        <v>0</v>
      </c>
      <c r="C55" s="5">
        <f>SUM(D35:D38)</f>
        <v>19431</v>
      </c>
      <c r="D55" s="18">
        <f>C55/$D$20</f>
        <v>0.64553516454256388</v>
      </c>
      <c r="G55"/>
    </row>
    <row r="56" spans="2:21" x14ac:dyDescent="0.2">
      <c r="B56" s="4" t="s">
        <v>2</v>
      </c>
      <c r="C56" s="5">
        <f>SUM(D39:D42)</f>
        <v>10670</v>
      </c>
      <c r="D56" s="18">
        <f>C56/$D$20</f>
        <v>0.35447790672992419</v>
      </c>
      <c r="G56"/>
    </row>
    <row r="57" spans="2:21" x14ac:dyDescent="0.2">
      <c r="B57" s="4" t="s">
        <v>5</v>
      </c>
      <c r="C57" s="5">
        <f>SUM(D43:D46)</f>
        <v>18502</v>
      </c>
      <c r="D57" s="18">
        <f>C57/$D$20</f>
        <v>0.61467199909250769</v>
      </c>
      <c r="G57"/>
    </row>
    <row r="58" spans="2:21" x14ac:dyDescent="0.2">
      <c r="B58" s="4" t="s">
        <v>6</v>
      </c>
      <c r="C58" s="5">
        <f>SUM(D47:D49)</f>
        <v>9311</v>
      </c>
      <c r="D58" s="18">
        <f>C58/$D$20</f>
        <v>0.30932931486057397</v>
      </c>
      <c r="G58"/>
    </row>
    <row r="59" spans="2:21" x14ac:dyDescent="0.2">
      <c r="B59" s="4" t="s">
        <v>14</v>
      </c>
      <c r="C59" s="5">
        <f>D50</f>
        <v>10155</v>
      </c>
      <c r="D59" s="18">
        <f>C59/$D$20</f>
        <v>0.3373686169486767</v>
      </c>
      <c r="G59"/>
    </row>
    <row r="60" spans="2:21" x14ac:dyDescent="0.2">
      <c r="B60" s="15" t="s">
        <v>18</v>
      </c>
    </row>
    <row r="62" spans="2:21" s="38" customFormat="1" x14ac:dyDescent="0.2">
      <c r="B62" s="39"/>
      <c r="E62" s="40"/>
      <c r="F62" s="40"/>
      <c r="U62" s="40"/>
    </row>
    <row r="63" spans="2:21" s="30" customFormat="1" x14ac:dyDescent="0.2">
      <c r="B63" s="31"/>
      <c r="E63" s="32"/>
      <c r="F63" s="32"/>
      <c r="U63" s="32"/>
    </row>
    <row r="65" spans="2:7" x14ac:dyDescent="0.2">
      <c r="B65" s="42" t="s">
        <v>15</v>
      </c>
      <c r="C65" s="43"/>
      <c r="D65" s="44"/>
    </row>
    <row r="66" spans="2:7" x14ac:dyDescent="0.2">
      <c r="B66" s="15" t="s">
        <v>9</v>
      </c>
    </row>
    <row r="67" spans="2:7" x14ac:dyDescent="0.2">
      <c r="B67" s="3" t="s">
        <v>11</v>
      </c>
      <c r="C67" s="3" t="s">
        <v>12</v>
      </c>
      <c r="D67" s="2" t="s">
        <v>23</v>
      </c>
    </row>
    <row r="68" spans="2:7" x14ac:dyDescent="0.2">
      <c r="B68" s="13" t="s">
        <v>0</v>
      </c>
      <c r="C68" s="4" t="s">
        <v>1</v>
      </c>
      <c r="D68" s="5">
        <v>5545</v>
      </c>
    </row>
    <row r="69" spans="2:7" x14ac:dyDescent="0.2">
      <c r="B69" s="13" t="s">
        <v>16</v>
      </c>
      <c r="C69" s="4" t="s">
        <v>1</v>
      </c>
      <c r="D69" s="5">
        <v>2662</v>
      </c>
    </row>
    <row r="70" spans="2:7" x14ac:dyDescent="0.2">
      <c r="B70" s="13" t="s">
        <v>7</v>
      </c>
      <c r="C70" s="4" t="s">
        <v>1</v>
      </c>
      <c r="D70" s="5">
        <v>847</v>
      </c>
    </row>
    <row r="71" spans="2:7" x14ac:dyDescent="0.2">
      <c r="B71" s="13" t="s">
        <v>2</v>
      </c>
      <c r="C71" s="4" t="s">
        <v>1</v>
      </c>
      <c r="D71" s="5">
        <v>11723</v>
      </c>
    </row>
    <row r="72" spans="2:7" x14ac:dyDescent="0.2">
      <c r="B72" s="13" t="s">
        <v>2</v>
      </c>
      <c r="C72" s="4" t="s">
        <v>13</v>
      </c>
      <c r="D72" s="5">
        <v>6456</v>
      </c>
      <c r="G72"/>
    </row>
    <row r="73" spans="2:7" x14ac:dyDescent="0.2">
      <c r="B73" s="13" t="s">
        <v>0</v>
      </c>
      <c r="C73" s="4" t="s">
        <v>4</v>
      </c>
      <c r="D73" s="5">
        <v>3490</v>
      </c>
      <c r="G73"/>
    </row>
    <row r="74" spans="2:7" x14ac:dyDescent="0.2">
      <c r="B74" s="13" t="s">
        <v>16</v>
      </c>
      <c r="C74" s="4" t="s">
        <v>4</v>
      </c>
      <c r="D74" s="5">
        <v>224</v>
      </c>
      <c r="G74"/>
    </row>
    <row r="75" spans="2:7" x14ac:dyDescent="0.2">
      <c r="B75" s="13" t="s">
        <v>1</v>
      </c>
      <c r="C75" s="4" t="s">
        <v>13</v>
      </c>
      <c r="D75" s="5">
        <v>9602</v>
      </c>
      <c r="G75"/>
    </row>
    <row r="76" spans="2:7" x14ac:dyDescent="0.2">
      <c r="B76" s="13" t="s">
        <v>1</v>
      </c>
      <c r="C76" s="4" t="s">
        <v>4</v>
      </c>
      <c r="D76" s="5">
        <v>11171</v>
      </c>
    </row>
    <row r="77" spans="2:7" x14ac:dyDescent="0.2">
      <c r="G77"/>
    </row>
    <row r="78" spans="2:7" x14ac:dyDescent="0.2">
      <c r="B78" s="45" t="s">
        <v>19</v>
      </c>
      <c r="C78" s="45"/>
      <c r="D78" s="16">
        <v>30942.136622062626</v>
      </c>
      <c r="G78"/>
    </row>
    <row r="79" spans="2:7" x14ac:dyDescent="0.2">
      <c r="B79" s="14"/>
      <c r="D79" s="10"/>
      <c r="G79"/>
    </row>
    <row r="80" spans="2:7" x14ac:dyDescent="0.2">
      <c r="B80" s="3" t="s">
        <v>21</v>
      </c>
      <c r="C80" s="2" t="s">
        <v>23</v>
      </c>
      <c r="D80" s="17" t="s">
        <v>20</v>
      </c>
      <c r="G80"/>
    </row>
    <row r="81" spans="2:18" x14ac:dyDescent="0.2">
      <c r="B81" s="20" t="s">
        <v>0</v>
      </c>
      <c r="C81" s="21">
        <f>D68+D73</f>
        <v>9035</v>
      </c>
      <c r="D81" s="25">
        <f t="shared" ref="D81:D87" si="0">C81/$D$78</f>
        <v>0.29199664232488026</v>
      </c>
      <c r="G81"/>
    </row>
    <row r="82" spans="2:18" x14ac:dyDescent="0.2">
      <c r="B82" s="20" t="s">
        <v>16</v>
      </c>
      <c r="C82" s="21">
        <f>D69+D74</f>
        <v>2886</v>
      </c>
      <c r="D82" s="25">
        <f t="shared" si="0"/>
        <v>9.3270869922479752E-2</v>
      </c>
      <c r="G82"/>
    </row>
    <row r="83" spans="2:18" x14ac:dyDescent="0.2">
      <c r="B83" s="20" t="s">
        <v>7</v>
      </c>
      <c r="C83" s="21">
        <f>D70</f>
        <v>847</v>
      </c>
      <c r="D83" s="25">
        <f t="shared" si="0"/>
        <v>2.7373675268309198E-2</v>
      </c>
      <c r="G83"/>
    </row>
    <row r="84" spans="2:18" x14ac:dyDescent="0.2">
      <c r="B84" s="20" t="s">
        <v>2</v>
      </c>
      <c r="C84" s="21">
        <f>D71+D72</f>
        <v>18179</v>
      </c>
      <c r="D84" s="25">
        <f t="shared" si="0"/>
        <v>0.58751598902313207</v>
      </c>
      <c r="G84"/>
    </row>
    <row r="85" spans="2:18" x14ac:dyDescent="0.2">
      <c r="B85" s="20" t="s">
        <v>1</v>
      </c>
      <c r="C85" s="21">
        <f>D75+D76</f>
        <v>20773</v>
      </c>
      <c r="D85" s="25">
        <f t="shared" si="0"/>
        <v>0.67134988943162566</v>
      </c>
      <c r="G85"/>
    </row>
    <row r="86" spans="2:18" x14ac:dyDescent="0.2">
      <c r="B86" s="20" t="s">
        <v>13</v>
      </c>
      <c r="C86" s="21">
        <f>D72+D75</f>
        <v>16058</v>
      </c>
      <c r="D86" s="25">
        <f t="shared" si="0"/>
        <v>0.51896868649174632</v>
      </c>
      <c r="G86"/>
    </row>
    <row r="87" spans="2:18" x14ac:dyDescent="0.2">
      <c r="B87" s="20" t="s">
        <v>4</v>
      </c>
      <c r="C87" s="21">
        <f>D76+D74+D73</f>
        <v>14885</v>
      </c>
      <c r="D87" s="25">
        <f t="shared" si="0"/>
        <v>0.48105921649206895</v>
      </c>
      <c r="G87"/>
    </row>
    <row r="88" spans="2:18" x14ac:dyDescent="0.2">
      <c r="B88" s="15" t="s">
        <v>22</v>
      </c>
      <c r="G88"/>
    </row>
    <row r="89" spans="2:18" x14ac:dyDescent="0.2">
      <c r="G89"/>
    </row>
    <row r="91" spans="2:18" x14ac:dyDescent="0.2">
      <c r="B91" s="42" t="s">
        <v>25</v>
      </c>
      <c r="C91" s="43"/>
      <c r="D91" s="44"/>
    </row>
    <row r="92" spans="2:18" x14ac:dyDescent="0.2">
      <c r="B92" s="15" t="s">
        <v>9</v>
      </c>
      <c r="R92"/>
    </row>
    <row r="93" spans="2:18" x14ac:dyDescent="0.2">
      <c r="B93" s="3" t="s">
        <v>11</v>
      </c>
      <c r="C93" s="3" t="s">
        <v>12</v>
      </c>
      <c r="D93" s="2" t="s">
        <v>23</v>
      </c>
      <c r="R93"/>
    </row>
    <row r="94" spans="2:18" x14ac:dyDescent="0.2">
      <c r="B94" s="6" t="s">
        <v>0</v>
      </c>
      <c r="C94" s="7" t="s">
        <v>5</v>
      </c>
      <c r="D94" s="5">
        <v>5545</v>
      </c>
      <c r="R94"/>
    </row>
    <row r="95" spans="2:18" x14ac:dyDescent="0.2">
      <c r="B95" s="6" t="s">
        <v>0</v>
      </c>
      <c r="C95" s="7" t="s">
        <v>4</v>
      </c>
      <c r="D95" s="5">
        <v>3490</v>
      </c>
      <c r="R95"/>
    </row>
    <row r="96" spans="2:18" x14ac:dyDescent="0.2">
      <c r="B96" s="6" t="s">
        <v>0</v>
      </c>
      <c r="C96" s="7" t="s">
        <v>3</v>
      </c>
      <c r="D96" s="5">
        <v>0</v>
      </c>
      <c r="R96"/>
    </row>
    <row r="97" spans="2:20" x14ac:dyDescent="0.2">
      <c r="B97" s="8" t="s">
        <v>16</v>
      </c>
      <c r="C97" s="9" t="s">
        <v>5</v>
      </c>
      <c r="D97" s="19">
        <v>2662</v>
      </c>
      <c r="R97"/>
    </row>
    <row r="98" spans="2:20" x14ac:dyDescent="0.2">
      <c r="B98" s="8" t="s">
        <v>16</v>
      </c>
      <c r="C98" s="9" t="s">
        <v>4</v>
      </c>
      <c r="D98" s="19">
        <v>224</v>
      </c>
      <c r="R98"/>
    </row>
    <row r="99" spans="2:20" x14ac:dyDescent="0.2">
      <c r="B99" s="6" t="s">
        <v>7</v>
      </c>
      <c r="C99" s="7" t="s">
        <v>5</v>
      </c>
      <c r="D99" s="5">
        <v>847</v>
      </c>
      <c r="G99"/>
      <c r="R99"/>
    </row>
    <row r="100" spans="2:20" x14ac:dyDescent="0.2">
      <c r="B100" s="8" t="s">
        <v>2</v>
      </c>
      <c r="C100" s="9" t="s">
        <v>5</v>
      </c>
      <c r="D100" s="19">
        <v>6931</v>
      </c>
      <c r="G100"/>
      <c r="I100" s="22"/>
      <c r="R100"/>
      <c r="S100" s="23"/>
      <c r="T100" s="24"/>
    </row>
    <row r="101" spans="2:20" x14ac:dyDescent="0.2">
      <c r="B101" s="8" t="s">
        <v>2</v>
      </c>
      <c r="C101" s="9" t="s">
        <v>6</v>
      </c>
      <c r="D101" s="19">
        <v>3660</v>
      </c>
      <c r="G101"/>
      <c r="I101" s="22"/>
      <c r="R101"/>
      <c r="S101" s="23"/>
      <c r="T101" s="24"/>
    </row>
    <row r="102" spans="2:20" x14ac:dyDescent="0.2">
      <c r="B102" s="8" t="s">
        <v>2</v>
      </c>
      <c r="C102" s="9" t="s">
        <v>3</v>
      </c>
      <c r="D102" s="19">
        <v>6456</v>
      </c>
      <c r="G102"/>
      <c r="I102" s="22"/>
      <c r="R102"/>
      <c r="S102" s="23"/>
      <c r="T102" s="24"/>
    </row>
    <row r="103" spans="2:20" x14ac:dyDescent="0.2">
      <c r="B103" s="8" t="s">
        <v>2</v>
      </c>
      <c r="C103" s="9" t="s">
        <v>14</v>
      </c>
      <c r="D103" s="19">
        <v>1132</v>
      </c>
      <c r="G103"/>
      <c r="R103"/>
      <c r="S103" s="23"/>
      <c r="T103" s="24"/>
    </row>
    <row r="104" spans="2:20" x14ac:dyDescent="0.2">
      <c r="B104" s="6" t="s">
        <v>5</v>
      </c>
      <c r="C104" s="7" t="s">
        <v>4</v>
      </c>
      <c r="D104" s="5">
        <v>9945</v>
      </c>
      <c r="G104"/>
      <c r="R104"/>
      <c r="S104" s="23"/>
      <c r="T104" s="24"/>
    </row>
    <row r="105" spans="2:20" x14ac:dyDescent="0.2">
      <c r="B105" s="6" t="s">
        <v>5</v>
      </c>
      <c r="C105" s="7" t="s">
        <v>6</v>
      </c>
      <c r="D105" s="5">
        <v>2518</v>
      </c>
      <c r="G105"/>
      <c r="R105"/>
      <c r="S105" s="23"/>
      <c r="T105" s="24"/>
    </row>
    <row r="106" spans="2:20" x14ac:dyDescent="0.2">
      <c r="B106" s="6" t="s">
        <v>5</v>
      </c>
      <c r="C106" s="7" t="s">
        <v>14</v>
      </c>
      <c r="D106" s="5">
        <v>517</v>
      </c>
      <c r="G106"/>
      <c r="R106"/>
      <c r="S106" s="23"/>
      <c r="T106" s="24"/>
    </row>
    <row r="107" spans="2:20" x14ac:dyDescent="0.2">
      <c r="B107" s="6" t="s">
        <v>5</v>
      </c>
      <c r="C107" s="7" t="s">
        <v>3</v>
      </c>
      <c r="D107" s="5">
        <v>3005</v>
      </c>
      <c r="G107"/>
      <c r="R107"/>
      <c r="S107" s="23"/>
      <c r="T107" s="24"/>
    </row>
    <row r="108" spans="2:20" x14ac:dyDescent="0.2">
      <c r="B108" s="6" t="s">
        <v>5</v>
      </c>
      <c r="C108" s="7" t="s">
        <v>5</v>
      </c>
      <c r="D108" s="5">
        <v>2533</v>
      </c>
      <c r="G108"/>
      <c r="R108"/>
      <c r="S108" s="23"/>
      <c r="T108" s="24"/>
    </row>
    <row r="109" spans="2:20" x14ac:dyDescent="0.2">
      <c r="B109" s="8" t="s">
        <v>6</v>
      </c>
      <c r="C109" s="9" t="s">
        <v>14</v>
      </c>
      <c r="D109" s="19">
        <v>257</v>
      </c>
      <c r="G109"/>
      <c r="R109"/>
      <c r="S109" s="23"/>
      <c r="T109" s="24"/>
    </row>
    <row r="110" spans="2:20" x14ac:dyDescent="0.2">
      <c r="B110" s="8" t="s">
        <v>6</v>
      </c>
      <c r="C110" s="9" t="s">
        <v>3</v>
      </c>
      <c r="D110" s="19">
        <v>4691</v>
      </c>
      <c r="G110"/>
      <c r="R110"/>
      <c r="S110" s="23"/>
      <c r="T110" s="24"/>
    </row>
    <row r="111" spans="2:20" x14ac:dyDescent="0.2">
      <c r="B111" s="8" t="s">
        <v>6</v>
      </c>
      <c r="C111" s="9" t="s">
        <v>4</v>
      </c>
      <c r="D111" s="19">
        <v>1226</v>
      </c>
      <c r="G111"/>
      <c r="R111"/>
      <c r="S111" s="23"/>
      <c r="T111" s="24"/>
    </row>
    <row r="112" spans="2:20" x14ac:dyDescent="0.2">
      <c r="B112" s="6" t="s">
        <v>14</v>
      </c>
      <c r="C112" s="7" t="s">
        <v>3</v>
      </c>
      <c r="D112" s="5">
        <v>1906</v>
      </c>
      <c r="G112"/>
      <c r="R112"/>
      <c r="S112" s="23"/>
      <c r="T112" s="24"/>
    </row>
    <row r="113" spans="2:21" x14ac:dyDescent="0.2">
      <c r="G113"/>
      <c r="R113"/>
      <c r="S113" s="23"/>
      <c r="T113" s="24"/>
    </row>
    <row r="114" spans="2:21" x14ac:dyDescent="0.2">
      <c r="B114" s="45" t="s">
        <v>19</v>
      </c>
      <c r="C114" s="45"/>
      <c r="D114" s="16">
        <v>30942.136622062626</v>
      </c>
      <c r="R114"/>
      <c r="S114" s="23"/>
      <c r="T114" s="24"/>
    </row>
    <row r="115" spans="2:21" x14ac:dyDescent="0.2">
      <c r="R115"/>
      <c r="S115" s="23"/>
      <c r="T115" s="24"/>
    </row>
    <row r="116" spans="2:21" x14ac:dyDescent="0.2">
      <c r="B116" s="3" t="s">
        <v>21</v>
      </c>
      <c r="C116" s="2" t="s">
        <v>23</v>
      </c>
      <c r="D116" s="17" t="s">
        <v>20</v>
      </c>
      <c r="R116"/>
      <c r="S116" s="23"/>
      <c r="T116" s="24"/>
    </row>
    <row r="117" spans="2:21" x14ac:dyDescent="0.2">
      <c r="B117" s="4" t="s">
        <v>0</v>
      </c>
      <c r="C117" s="5">
        <f>SUM(D94:D96)</f>
        <v>9035</v>
      </c>
      <c r="D117" s="25">
        <f>C117/$D$114</f>
        <v>0.29199664232488026</v>
      </c>
      <c r="R117"/>
      <c r="S117" s="23"/>
      <c r="T117" s="24"/>
    </row>
    <row r="118" spans="2:21" x14ac:dyDescent="0.2">
      <c r="B118" s="4" t="s">
        <v>16</v>
      </c>
      <c r="C118" s="5">
        <f>D97+D98</f>
        <v>2886</v>
      </c>
      <c r="D118" s="25">
        <f t="shared" ref="D118:D123" si="1">C118/$D$114</f>
        <v>9.3270869922479752E-2</v>
      </c>
      <c r="R118"/>
      <c r="S118" s="23"/>
      <c r="T118" s="24"/>
    </row>
    <row r="119" spans="2:21" x14ac:dyDescent="0.2">
      <c r="B119" s="4" t="s">
        <v>7</v>
      </c>
      <c r="C119" s="5">
        <f>D99</f>
        <v>847</v>
      </c>
      <c r="D119" s="25">
        <f t="shared" si="1"/>
        <v>2.7373675268309198E-2</v>
      </c>
      <c r="R119"/>
      <c r="S119" s="23"/>
      <c r="T119" s="24"/>
    </row>
    <row r="120" spans="2:21" x14ac:dyDescent="0.2">
      <c r="B120" s="4" t="s">
        <v>2</v>
      </c>
      <c r="C120" s="5">
        <f>SUM(D100:D103)</f>
        <v>18179</v>
      </c>
      <c r="D120" s="25">
        <f t="shared" si="1"/>
        <v>0.58751598902313207</v>
      </c>
      <c r="R120"/>
      <c r="S120" s="23"/>
      <c r="T120" s="24"/>
    </row>
    <row r="121" spans="2:21" x14ac:dyDescent="0.2">
      <c r="B121" s="4" t="s">
        <v>5</v>
      </c>
      <c r="C121" s="5">
        <f>SUM(D104:D108)</f>
        <v>18518</v>
      </c>
      <c r="D121" s="25">
        <f t="shared" si="1"/>
        <v>0.59847192280820505</v>
      </c>
      <c r="R121" s="22"/>
      <c r="S121" s="23"/>
      <c r="T121" s="24"/>
    </row>
    <row r="122" spans="2:21" x14ac:dyDescent="0.2">
      <c r="B122" s="4" t="s">
        <v>6</v>
      </c>
      <c r="C122" s="5">
        <f>SUM(D109:D111)</f>
        <v>6174</v>
      </c>
      <c r="D122" s="25">
        <f t="shared" si="1"/>
        <v>0.19953373212106373</v>
      </c>
      <c r="R122" s="22"/>
      <c r="S122" s="23"/>
      <c r="T122" s="24"/>
    </row>
    <row r="123" spans="2:21" x14ac:dyDescent="0.2">
      <c r="B123" s="4" t="s">
        <v>14</v>
      </c>
      <c r="C123" s="5">
        <f>D112</f>
        <v>1906</v>
      </c>
      <c r="D123" s="25">
        <f t="shared" si="1"/>
        <v>6.1598848950882329E-2</v>
      </c>
      <c r="R123" s="22"/>
      <c r="S123" s="23"/>
      <c r="T123" s="24"/>
    </row>
    <row r="124" spans="2:21" x14ac:dyDescent="0.2">
      <c r="B124" s="15" t="s">
        <v>22</v>
      </c>
    </row>
    <row r="126" spans="2:21" s="38" customFormat="1" x14ac:dyDescent="0.2">
      <c r="B126" s="39"/>
      <c r="E126" s="40"/>
      <c r="F126" s="40"/>
      <c r="U126" s="40"/>
    </row>
    <row r="127" spans="2:21" s="30" customFormat="1" x14ac:dyDescent="0.2">
      <c r="B127" s="31"/>
      <c r="E127" s="32"/>
      <c r="F127" s="32"/>
      <c r="U127" s="32"/>
    </row>
    <row r="129" spans="2:7" x14ac:dyDescent="0.2">
      <c r="B129" s="42" t="s">
        <v>17</v>
      </c>
      <c r="C129" s="43"/>
      <c r="D129" s="44"/>
    </row>
    <row r="130" spans="2:7" x14ac:dyDescent="0.2">
      <c r="B130" s="15" t="s">
        <v>9</v>
      </c>
    </row>
    <row r="131" spans="2:7" x14ac:dyDescent="0.2">
      <c r="B131" s="3" t="s">
        <v>11</v>
      </c>
      <c r="C131" s="3" t="s">
        <v>12</v>
      </c>
      <c r="D131" s="2" t="s">
        <v>23</v>
      </c>
    </row>
    <row r="132" spans="2:7" x14ac:dyDescent="0.2">
      <c r="B132" s="13" t="s">
        <v>0</v>
      </c>
      <c r="C132" s="4" t="s">
        <v>1</v>
      </c>
      <c r="D132" s="5">
        <v>2877</v>
      </c>
    </row>
    <row r="133" spans="2:7" x14ac:dyDescent="0.2">
      <c r="B133" s="13" t="s">
        <v>0</v>
      </c>
      <c r="C133" s="4" t="s">
        <v>4</v>
      </c>
      <c r="D133" s="5">
        <v>400</v>
      </c>
    </row>
    <row r="134" spans="2:7" x14ac:dyDescent="0.2">
      <c r="B134" s="13" t="s">
        <v>0</v>
      </c>
      <c r="C134" s="4" t="s">
        <v>13</v>
      </c>
      <c r="D134" s="5">
        <v>4560</v>
      </c>
    </row>
    <row r="135" spans="2:7" x14ac:dyDescent="0.2">
      <c r="B135" s="13" t="s">
        <v>16</v>
      </c>
      <c r="C135" s="4" t="s">
        <v>1</v>
      </c>
      <c r="D135" s="5">
        <v>3354</v>
      </c>
    </row>
    <row r="136" spans="2:7" x14ac:dyDescent="0.2">
      <c r="B136" s="13" t="s">
        <v>16</v>
      </c>
      <c r="C136" s="4" t="s">
        <v>4</v>
      </c>
      <c r="D136" s="5">
        <v>607</v>
      </c>
    </row>
    <row r="137" spans="2:7" x14ac:dyDescent="0.2">
      <c r="B137" s="13" t="s">
        <v>16</v>
      </c>
      <c r="C137" s="4" t="s">
        <v>13</v>
      </c>
      <c r="D137" s="5">
        <v>643</v>
      </c>
    </row>
    <row r="138" spans="2:7" ht="16" customHeight="1" x14ac:dyDescent="0.2">
      <c r="B138" s="13" t="s">
        <v>7</v>
      </c>
      <c r="C138" s="4" t="s">
        <v>1</v>
      </c>
      <c r="D138" s="5">
        <v>1329</v>
      </c>
      <c r="G138"/>
    </row>
    <row r="139" spans="2:7" x14ac:dyDescent="0.2">
      <c r="B139" s="13" t="s">
        <v>7</v>
      </c>
      <c r="C139" s="4" t="s">
        <v>4</v>
      </c>
      <c r="D139" s="5">
        <v>1219</v>
      </c>
      <c r="G139"/>
    </row>
    <row r="140" spans="2:7" x14ac:dyDescent="0.2">
      <c r="B140" s="13" t="s">
        <v>2</v>
      </c>
      <c r="C140" s="4" t="s">
        <v>1</v>
      </c>
      <c r="D140" s="5">
        <v>981</v>
      </c>
      <c r="G140"/>
    </row>
    <row r="141" spans="2:7" x14ac:dyDescent="0.2">
      <c r="B141" s="13" t="s">
        <v>2</v>
      </c>
      <c r="C141" s="4" t="s">
        <v>13</v>
      </c>
      <c r="D141" s="5">
        <v>1146</v>
      </c>
      <c r="G141"/>
    </row>
    <row r="142" spans="2:7" x14ac:dyDescent="0.2">
      <c r="B142" s="13" t="s">
        <v>1</v>
      </c>
      <c r="C142" s="4" t="s">
        <v>13</v>
      </c>
      <c r="D142" s="5">
        <v>8009</v>
      </c>
    </row>
    <row r="143" spans="2:7" x14ac:dyDescent="0.2">
      <c r="B143" s="13" t="s">
        <v>1</v>
      </c>
      <c r="C143" s="4" t="s">
        <v>4</v>
      </c>
      <c r="D143" s="5">
        <v>533</v>
      </c>
      <c r="G143"/>
    </row>
    <row r="144" spans="2:7" x14ac:dyDescent="0.2">
      <c r="G144"/>
    </row>
    <row r="145" spans="2:7" x14ac:dyDescent="0.2">
      <c r="B145" s="3" t="s">
        <v>19</v>
      </c>
      <c r="C145" s="3"/>
      <c r="D145" s="16">
        <v>17115.556327243306</v>
      </c>
      <c r="G145"/>
    </row>
    <row r="146" spans="2:7" x14ac:dyDescent="0.2">
      <c r="B146" s="14"/>
      <c r="D146" s="10"/>
      <c r="G146"/>
    </row>
    <row r="147" spans="2:7" x14ac:dyDescent="0.2">
      <c r="B147" s="26" t="s">
        <v>21</v>
      </c>
      <c r="C147" s="27" t="s">
        <v>23</v>
      </c>
      <c r="D147" s="28" t="s">
        <v>20</v>
      </c>
      <c r="G147"/>
    </row>
    <row r="148" spans="2:7" x14ac:dyDescent="0.2">
      <c r="B148" s="20" t="s">
        <v>0</v>
      </c>
      <c r="C148" s="21">
        <f>SUM(D132:D134)</f>
        <v>7837</v>
      </c>
      <c r="D148" s="29">
        <f t="shared" ref="D148:D154" si="2">C148/$D$145</f>
        <v>0.45788754102755219</v>
      </c>
      <c r="G148"/>
    </row>
    <row r="149" spans="2:7" x14ac:dyDescent="0.2">
      <c r="B149" s="20" t="s">
        <v>16</v>
      </c>
      <c r="C149" s="21">
        <f>SUM(D135:D137)</f>
        <v>4604</v>
      </c>
      <c r="D149" s="29">
        <f t="shared" si="2"/>
        <v>0.26899505408840757</v>
      </c>
      <c r="G149"/>
    </row>
    <row r="150" spans="2:7" x14ac:dyDescent="0.2">
      <c r="B150" s="20" t="s">
        <v>7</v>
      </c>
      <c r="C150" s="21">
        <f>SUM(D138:D139)</f>
        <v>2548</v>
      </c>
      <c r="D150" s="29">
        <f t="shared" si="2"/>
        <v>0.14887041655457484</v>
      </c>
      <c r="G150"/>
    </row>
    <row r="151" spans="2:7" x14ac:dyDescent="0.2">
      <c r="B151" s="20" t="s">
        <v>2</v>
      </c>
      <c r="C151" s="21">
        <f>SUM(D140:D141)</f>
        <v>2127</v>
      </c>
      <c r="D151" s="29">
        <f t="shared" si="2"/>
        <v>0.12427291052259838</v>
      </c>
      <c r="G151"/>
    </row>
    <row r="152" spans="2:7" x14ac:dyDescent="0.2">
      <c r="B152" s="20" t="s">
        <v>1</v>
      </c>
      <c r="C152" s="21">
        <f>SUM(D142:D143)</f>
        <v>8542</v>
      </c>
      <c r="D152" s="29">
        <f t="shared" si="2"/>
        <v>0.49907813901459114</v>
      </c>
      <c r="G152"/>
    </row>
    <row r="153" spans="2:7" x14ac:dyDescent="0.2">
      <c r="B153" s="20" t="s">
        <v>13</v>
      </c>
      <c r="C153" s="21">
        <f>SUM(D141:D142)+D137+D134</f>
        <v>14358</v>
      </c>
      <c r="D153" s="29">
        <f t="shared" si="2"/>
        <v>0.83888596581263164</v>
      </c>
      <c r="G153"/>
    </row>
    <row r="154" spans="2:7" x14ac:dyDescent="0.2">
      <c r="B154" s="20" t="s">
        <v>4</v>
      </c>
      <c r="C154" s="21">
        <f>D143+D139+D136+D133</f>
        <v>2759</v>
      </c>
      <c r="D154" s="29">
        <f t="shared" si="2"/>
        <v>0.16119838276062479</v>
      </c>
      <c r="G154"/>
    </row>
    <row r="155" spans="2:7" x14ac:dyDescent="0.2">
      <c r="B155" s="15" t="s">
        <v>22</v>
      </c>
      <c r="G155"/>
    </row>
    <row r="158" spans="2:7" x14ac:dyDescent="0.2">
      <c r="B158" s="42" t="s">
        <v>26</v>
      </c>
      <c r="C158" s="43"/>
      <c r="D158" s="44"/>
    </row>
    <row r="159" spans="2:7" x14ac:dyDescent="0.2">
      <c r="B159" s="1"/>
    </row>
    <row r="160" spans="2:7" x14ac:dyDescent="0.2">
      <c r="B160" s="3" t="s">
        <v>11</v>
      </c>
      <c r="C160" s="3" t="s">
        <v>12</v>
      </c>
      <c r="D160" s="2" t="s">
        <v>23</v>
      </c>
    </row>
    <row r="161" spans="2:8" x14ac:dyDescent="0.2">
      <c r="B161" s="4" t="s">
        <v>0</v>
      </c>
      <c r="C161" s="4" t="s">
        <v>5</v>
      </c>
      <c r="D161" s="5">
        <v>2877</v>
      </c>
    </row>
    <row r="162" spans="2:8" x14ac:dyDescent="0.2">
      <c r="B162" s="4" t="s">
        <v>0</v>
      </c>
      <c r="C162" s="4" t="s">
        <v>4</v>
      </c>
      <c r="D162" s="5">
        <v>400</v>
      </c>
    </row>
    <row r="163" spans="2:8" x14ac:dyDescent="0.2">
      <c r="B163" s="4" t="s">
        <v>0</v>
      </c>
      <c r="C163" s="4" t="s">
        <v>3</v>
      </c>
      <c r="D163" s="5">
        <v>4560</v>
      </c>
    </row>
    <row r="164" spans="2:8" x14ac:dyDescent="0.2">
      <c r="B164" s="8" t="s">
        <v>16</v>
      </c>
      <c r="C164" s="11" t="s">
        <v>5</v>
      </c>
      <c r="D164" s="19">
        <v>2599</v>
      </c>
    </row>
    <row r="165" spans="2:8" x14ac:dyDescent="0.2">
      <c r="B165" s="8" t="s">
        <v>16</v>
      </c>
      <c r="C165" s="11" t="s">
        <v>6</v>
      </c>
      <c r="D165" s="19">
        <v>755</v>
      </c>
    </row>
    <row r="166" spans="2:8" x14ac:dyDescent="0.2">
      <c r="B166" s="8" t="s">
        <v>16</v>
      </c>
      <c r="C166" s="11" t="s">
        <v>4</v>
      </c>
      <c r="D166" s="19">
        <v>607</v>
      </c>
    </row>
    <row r="167" spans="2:8" x14ac:dyDescent="0.2">
      <c r="B167" s="8" t="s">
        <v>16</v>
      </c>
      <c r="C167" s="11" t="s">
        <v>3</v>
      </c>
      <c r="D167" s="19">
        <v>643</v>
      </c>
    </row>
    <row r="168" spans="2:8" x14ac:dyDescent="0.2">
      <c r="B168" s="6" t="s">
        <v>7</v>
      </c>
      <c r="C168" s="4" t="s">
        <v>6</v>
      </c>
      <c r="D168" s="5">
        <v>1329</v>
      </c>
    </row>
    <row r="169" spans="2:8" x14ac:dyDescent="0.2">
      <c r="B169" s="6" t="s">
        <v>7</v>
      </c>
      <c r="C169" s="4" t="s">
        <v>4</v>
      </c>
      <c r="D169" s="5">
        <v>1219</v>
      </c>
    </row>
    <row r="170" spans="2:8" x14ac:dyDescent="0.2">
      <c r="B170" s="11" t="s">
        <v>2</v>
      </c>
      <c r="C170" s="11" t="s">
        <v>5</v>
      </c>
      <c r="D170" s="19">
        <v>103</v>
      </c>
    </row>
    <row r="171" spans="2:8" x14ac:dyDescent="0.2">
      <c r="B171" s="11" t="s">
        <v>2</v>
      </c>
      <c r="C171" s="11" t="s">
        <v>6</v>
      </c>
      <c r="D171" s="19">
        <v>878</v>
      </c>
    </row>
    <row r="172" spans="2:8" x14ac:dyDescent="0.2">
      <c r="B172" s="11" t="s">
        <v>2</v>
      </c>
      <c r="C172" s="11" t="s">
        <v>3</v>
      </c>
      <c r="D172" s="19">
        <v>1146</v>
      </c>
      <c r="H172"/>
    </row>
    <row r="173" spans="2:8" x14ac:dyDescent="0.2">
      <c r="B173" s="4" t="s">
        <v>5</v>
      </c>
      <c r="C173" s="4" t="s">
        <v>4</v>
      </c>
      <c r="D173" s="5">
        <v>533</v>
      </c>
      <c r="H173"/>
    </row>
    <row r="174" spans="2:8" x14ac:dyDescent="0.2">
      <c r="B174" s="4" t="s">
        <v>5</v>
      </c>
      <c r="C174" s="4" t="s">
        <v>6</v>
      </c>
      <c r="D174" s="5">
        <v>2431</v>
      </c>
      <c r="H174"/>
    </row>
    <row r="175" spans="2:8" x14ac:dyDescent="0.2">
      <c r="B175" s="4" t="s">
        <v>5</v>
      </c>
      <c r="C175" s="4" t="s">
        <v>3</v>
      </c>
      <c r="D175" s="5">
        <v>2615</v>
      </c>
      <c r="H175"/>
    </row>
    <row r="176" spans="2:8" x14ac:dyDescent="0.2">
      <c r="B176" s="11" t="s">
        <v>6</v>
      </c>
      <c r="C176" s="11" t="s">
        <v>3</v>
      </c>
      <c r="D176" s="19">
        <v>5393</v>
      </c>
      <c r="H176"/>
    </row>
    <row r="177" spans="2:8" x14ac:dyDescent="0.2">
      <c r="H177"/>
    </row>
    <row r="178" spans="2:8" x14ac:dyDescent="0.2">
      <c r="B178" s="3" t="s">
        <v>19</v>
      </c>
      <c r="C178" s="3"/>
      <c r="D178" s="16">
        <v>17115.556327243306</v>
      </c>
      <c r="H178"/>
    </row>
    <row r="179" spans="2:8" x14ac:dyDescent="0.2">
      <c r="B179" s="1"/>
      <c r="H179"/>
    </row>
    <row r="180" spans="2:8" x14ac:dyDescent="0.2">
      <c r="B180" s="26" t="s">
        <v>21</v>
      </c>
      <c r="C180" s="27" t="s">
        <v>23</v>
      </c>
      <c r="D180" s="28" t="s">
        <v>20</v>
      </c>
      <c r="H180"/>
    </row>
    <row r="181" spans="2:8" x14ac:dyDescent="0.2">
      <c r="B181" s="4" t="s">
        <v>0</v>
      </c>
      <c r="C181" s="5">
        <f>SUM(D161:D163)</f>
        <v>7837</v>
      </c>
      <c r="D181" s="29">
        <f>C181/$D$178</f>
        <v>0.45788754102755219</v>
      </c>
      <c r="H181"/>
    </row>
    <row r="182" spans="2:8" x14ac:dyDescent="0.2">
      <c r="B182" s="4" t="s">
        <v>16</v>
      </c>
      <c r="C182" s="5">
        <f>SUM(D164:D167)</f>
        <v>4604</v>
      </c>
      <c r="D182" s="29">
        <f t="shared" ref="D182:D188" si="3">C182/$D$178</f>
        <v>0.26899505408840757</v>
      </c>
      <c r="H182"/>
    </row>
    <row r="183" spans="2:8" x14ac:dyDescent="0.2">
      <c r="B183" s="4" t="s">
        <v>7</v>
      </c>
      <c r="C183" s="5">
        <f>SUM(D168:D169)</f>
        <v>2548</v>
      </c>
      <c r="D183" s="29">
        <f t="shared" si="3"/>
        <v>0.14887041655457484</v>
      </c>
      <c r="H183"/>
    </row>
    <row r="184" spans="2:8" x14ac:dyDescent="0.2">
      <c r="B184" s="4" t="s">
        <v>2</v>
      </c>
      <c r="C184" s="5">
        <f>SUM(D170:D172)</f>
        <v>2127</v>
      </c>
      <c r="D184" s="29">
        <f t="shared" si="3"/>
        <v>0.12427291052259838</v>
      </c>
      <c r="H184"/>
    </row>
    <row r="185" spans="2:8" x14ac:dyDescent="0.2">
      <c r="B185" s="4" t="s">
        <v>5</v>
      </c>
      <c r="C185" s="5">
        <f>SUM(D173:D175)</f>
        <v>5579</v>
      </c>
      <c r="D185" s="29">
        <f t="shared" si="3"/>
        <v>0.3259607747087806</v>
      </c>
      <c r="H185"/>
    </row>
    <row r="186" spans="2:8" x14ac:dyDescent="0.2">
      <c r="B186" s="4" t="s">
        <v>6</v>
      </c>
      <c r="C186" s="5">
        <f>D176</f>
        <v>5393</v>
      </c>
      <c r="D186" s="29">
        <f t="shared" si="3"/>
        <v>0.31509346800581717</v>
      </c>
      <c r="H186"/>
    </row>
    <row r="187" spans="2:8" x14ac:dyDescent="0.2">
      <c r="B187" s="4" t="s">
        <v>4</v>
      </c>
      <c r="C187" s="5">
        <f>D173+D169+D166+D162</f>
        <v>2759</v>
      </c>
      <c r="D187" s="29">
        <f t="shared" si="3"/>
        <v>0.16119838276062479</v>
      </c>
      <c r="H187"/>
    </row>
    <row r="188" spans="2:8" x14ac:dyDescent="0.2">
      <c r="B188" s="4" t="s">
        <v>3</v>
      </c>
      <c r="C188" s="5">
        <f>D176+D175+D172+D167+D163</f>
        <v>14357</v>
      </c>
      <c r="D188" s="29">
        <f t="shared" si="3"/>
        <v>0.83882753943250821</v>
      </c>
      <c r="H188"/>
    </row>
    <row r="189" spans="2:8" x14ac:dyDescent="0.2">
      <c r="B189" s="15" t="s">
        <v>22</v>
      </c>
      <c r="H189"/>
    </row>
    <row r="190" spans="2:8" x14ac:dyDescent="0.2">
      <c r="H190"/>
    </row>
    <row r="191" spans="2:8" x14ac:dyDescent="0.2">
      <c r="H191"/>
    </row>
    <row r="192" spans="2:8" x14ac:dyDescent="0.2">
      <c r="H192"/>
    </row>
    <row r="193" spans="8:8" x14ac:dyDescent="0.2">
      <c r="H193"/>
    </row>
    <row r="194" spans="8:8" x14ac:dyDescent="0.2">
      <c r="H194"/>
    </row>
  </sheetData>
  <sortState xmlns:xlrd2="http://schemas.microsoft.com/office/spreadsheetml/2017/richdata2" ref="B132:D143">
    <sortCondition ref="B132:B143"/>
  </sortState>
  <mergeCells count="10">
    <mergeCell ref="B9:D9"/>
    <mergeCell ref="B20:C20"/>
    <mergeCell ref="B65:D65"/>
    <mergeCell ref="B32:D32"/>
    <mergeCell ref="B52:C52"/>
    <mergeCell ref="B158:D158"/>
    <mergeCell ref="B78:C78"/>
    <mergeCell ref="B91:D91"/>
    <mergeCell ref="B114:C114"/>
    <mergeCell ref="B129:D129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8B046030F0E340AB77F67729CAA99A" ma:contentTypeVersion="10" ma:contentTypeDescription="Crée un document." ma:contentTypeScope="" ma:versionID="b6455cde291a882b2128a93aa3f1be69">
  <xsd:schema xmlns:xsd="http://www.w3.org/2001/XMLSchema" xmlns:xs="http://www.w3.org/2001/XMLSchema" xmlns:p="http://schemas.microsoft.com/office/2006/metadata/properties" xmlns:ns3="ce4edfc1-7fd3-49a3-891d-7ff079a0130f" xmlns:ns4="0015cebf-2ec3-4caa-bca0-493ca0a8a943" targetNamespace="http://schemas.microsoft.com/office/2006/metadata/properties" ma:root="true" ma:fieldsID="475eae9eb050c619e448e86d852b9276" ns3:_="" ns4:_="">
    <xsd:import namespace="ce4edfc1-7fd3-49a3-891d-7ff079a0130f"/>
    <xsd:import namespace="0015cebf-2ec3-4caa-bca0-493ca0a8a9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4edfc1-7fd3-49a3-891d-7ff079a013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15cebf-2ec3-4caa-bca0-493ca0a8a94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AC8D29-EAF1-4817-8947-B23C6F532420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ce4edfc1-7fd3-49a3-891d-7ff079a0130f"/>
    <ds:schemaRef ds:uri="http://schemas.microsoft.com/office/2006/documentManagement/types"/>
    <ds:schemaRef ds:uri="http://schemas.microsoft.com/office/infopath/2007/PartnerControls"/>
    <ds:schemaRef ds:uri="0015cebf-2ec3-4caa-bca0-493ca0a8a94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7983E5B-9FF5-4399-818C-8FEFF9B169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4edfc1-7fd3-49a3-891d-7ff079a0130f"/>
    <ds:schemaRef ds:uri="0015cebf-2ec3-4caa-bca0-493ca0a8a9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A4C350-DB0D-4993-9EB3-0DAED280A2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Données 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dupuy</dc:creator>
  <cp:lastModifiedBy>philippe dupuy</cp:lastModifiedBy>
  <cp:lastPrinted>2019-08-18T12:38:03Z</cp:lastPrinted>
  <dcterms:created xsi:type="dcterms:W3CDTF">2019-06-30T17:34:06Z</dcterms:created>
  <dcterms:modified xsi:type="dcterms:W3CDTF">2020-01-17T15:01:30Z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0x0101005D8B046030F0E340AB77F67729CAA99A</vt:lpwstr>
  </property>
</Properties>
</file>